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umno\Desktop\Curso Excel\Biblioteca\"/>
    </mc:Choice>
  </mc:AlternateContent>
  <bookViews>
    <workbookView xWindow="240" yWindow="105" windowWidth="20115" windowHeight="7500" firstSheet="1" activeTab="3"/>
  </bookViews>
  <sheets>
    <sheet name="Tema1.RefAbs" sheetId="1" r:id="rId1"/>
    <sheet name="Tema2. Max-Min" sheetId="2" r:id="rId2"/>
    <sheet name="Tema3. ForCon" sheetId="3" r:id="rId3"/>
    <sheet name="Tema4. Comisiones" sheetId="4" r:id="rId4"/>
    <sheet name="Comisiones Condicionales" sheetId="5" r:id="rId5"/>
  </sheets>
  <calcPr calcId="152511"/>
</workbook>
</file>

<file path=xl/calcChain.xml><?xml version="1.0" encoding="utf-8"?>
<calcChain xmlns="http://schemas.openxmlformats.org/spreadsheetml/2006/main">
  <c r="G14" i="5" l="1"/>
  <c r="F14" i="5"/>
  <c r="E14" i="5"/>
  <c r="G13" i="5"/>
  <c r="F13" i="5"/>
  <c r="E13" i="5"/>
  <c r="G12" i="5"/>
  <c r="F12" i="5"/>
  <c r="E12" i="5"/>
  <c r="I11" i="5"/>
  <c r="H11" i="5"/>
  <c r="J11" i="5" s="1"/>
  <c r="I10" i="5"/>
  <c r="H10" i="5"/>
  <c r="J10" i="5" s="1"/>
  <c r="I9" i="5"/>
  <c r="H9" i="5"/>
  <c r="J9" i="5" s="1"/>
  <c r="I8" i="5"/>
  <c r="H8" i="5"/>
  <c r="J8" i="5" s="1"/>
  <c r="I7" i="5"/>
  <c r="H7" i="5"/>
  <c r="J7" i="5" s="1"/>
  <c r="I6" i="5"/>
  <c r="H6" i="5"/>
  <c r="J6" i="5" s="1"/>
  <c r="I5" i="5"/>
  <c r="H5" i="5"/>
  <c r="J5" i="5" s="1"/>
  <c r="I4" i="5"/>
  <c r="H4" i="5"/>
  <c r="J4" i="5" s="1"/>
  <c r="I3" i="5"/>
  <c r="H3" i="5"/>
  <c r="J3" i="5" s="1"/>
  <c r="I2" i="5"/>
  <c r="H2" i="5"/>
  <c r="H15" i="5" s="1"/>
  <c r="H15" i="4"/>
  <c r="H2" i="4"/>
  <c r="J2" i="4"/>
  <c r="J14" i="4" s="1"/>
  <c r="E15" i="4" s="1"/>
  <c r="H3" i="4"/>
  <c r="J3" i="4"/>
  <c r="H4" i="4"/>
  <c r="J4" i="4"/>
  <c r="H5" i="4"/>
  <c r="J5" i="4"/>
  <c r="H6" i="4"/>
  <c r="J6" i="4"/>
  <c r="H7" i="4"/>
  <c r="J7" i="4"/>
  <c r="H8" i="4"/>
  <c r="J8" i="4"/>
  <c r="H9" i="4"/>
  <c r="J9" i="4"/>
  <c r="H10" i="4"/>
  <c r="J10" i="4"/>
  <c r="H11" i="4"/>
  <c r="J11" i="4"/>
  <c r="G14" i="4"/>
  <c r="F14" i="4"/>
  <c r="E14" i="4"/>
  <c r="G13" i="4"/>
  <c r="F13" i="4"/>
  <c r="E13" i="4"/>
  <c r="G12" i="4"/>
  <c r="F12" i="4"/>
  <c r="E12" i="4"/>
  <c r="I11" i="4"/>
  <c r="I10" i="4"/>
  <c r="I9" i="4"/>
  <c r="I8" i="4"/>
  <c r="I7" i="4"/>
  <c r="I6" i="4"/>
  <c r="I5" i="4"/>
  <c r="I4" i="4"/>
  <c r="I3" i="4"/>
  <c r="I2" i="4"/>
  <c r="B25" i="1"/>
  <c r="B20" i="1"/>
  <c r="B19" i="1"/>
  <c r="B3" i="3"/>
  <c r="B4" i="3"/>
  <c r="B5" i="3" s="1"/>
  <c r="B6" i="3" s="1"/>
  <c r="B7" i="3" s="1"/>
  <c r="B8" i="3" s="1"/>
  <c r="B9" i="3" s="1"/>
  <c r="B10" i="3" s="1"/>
  <c r="J2" i="5" l="1"/>
  <c r="J14" i="5" s="1"/>
  <c r="E15" i="5" s="1"/>
</calcChain>
</file>

<file path=xl/sharedStrings.xml><?xml version="1.0" encoding="utf-8"?>
<sst xmlns="http://schemas.openxmlformats.org/spreadsheetml/2006/main" count="143" uniqueCount="92">
  <si>
    <t>Precio por hora</t>
  </si>
  <si>
    <t>Nombre</t>
  </si>
  <si>
    <t>Horas trabajadas</t>
  </si>
  <si>
    <t>Total</t>
  </si>
  <si>
    <t>Pepe</t>
  </si>
  <si>
    <t>María</t>
  </si>
  <si>
    <t>Josep</t>
  </si>
  <si>
    <t>Jordi</t>
  </si>
  <si>
    <t>Neus</t>
  </si>
  <si>
    <t>Eduardo</t>
  </si>
  <si>
    <t>Patri</t>
  </si>
  <si>
    <t>Luis</t>
  </si>
  <si>
    <t>Impuesto</t>
  </si>
  <si>
    <t>Total+impuesto</t>
  </si>
  <si>
    <t>Referencia Absoluta</t>
  </si>
  <si>
    <t>Nota 1</t>
  </si>
  <si>
    <t>Nota 2</t>
  </si>
  <si>
    <t>Nota 3</t>
  </si>
  <si>
    <t>Nota 4</t>
  </si>
  <si>
    <t>PROMEDIOS</t>
  </si>
  <si>
    <t>Pepe Lopez</t>
  </si>
  <si>
    <t>Emilio Lorca</t>
  </si>
  <si>
    <t>Teresa Lafuente</t>
  </si>
  <si>
    <t>Sona Pomaez</t>
  </si>
  <si>
    <t>Juan Navarra</t>
  </si>
  <si>
    <t>Jeronimo Oculae</t>
  </si>
  <si>
    <t>La Nota más alta es</t>
  </si>
  <si>
    <t>La Nota más baja es</t>
  </si>
  <si>
    <t>El Promedio mas alto es</t>
  </si>
  <si>
    <t>El Promedio mas bajo es</t>
  </si>
  <si>
    <t>deuda</t>
  </si>
  <si>
    <t>pagos</t>
  </si>
  <si>
    <t>enero</t>
  </si>
  <si>
    <t>feb</t>
  </si>
  <si>
    <t>mar</t>
  </si>
  <si>
    <t>abril</t>
  </si>
  <si>
    <t>may</t>
  </si>
  <si>
    <t>jun</t>
  </si>
  <si>
    <t>jul</t>
  </si>
  <si>
    <t>agos</t>
  </si>
  <si>
    <t>Conceptos:</t>
  </si>
  <si>
    <t>Copia Relativa</t>
  </si>
  <si>
    <t>Copia Absoluta</t>
  </si>
  <si>
    <t>Rango</t>
  </si>
  <si>
    <t>Fórmula</t>
  </si>
  <si>
    <t>Formato</t>
  </si>
  <si>
    <t>Porcentaje</t>
  </si>
  <si>
    <t>Indice</t>
  </si>
  <si>
    <t>Base de Datos</t>
  </si>
  <si>
    <t>Matriz de Datos</t>
  </si>
  <si>
    <t>Fecha</t>
  </si>
  <si>
    <t>Rango B3:B10</t>
  </si>
  <si>
    <t>Herramientas</t>
  </si>
  <si>
    <t>Inicio, Formato Conidicional, Resaltar Reglas</t>
  </si>
  <si>
    <t>Formato (condicional) personalizado</t>
  </si>
  <si>
    <t>Administrar Reglas</t>
  </si>
  <si>
    <t>Absoluta</t>
  </si>
  <si>
    <t>Base imponible</t>
  </si>
  <si>
    <t>Forma 1</t>
  </si>
  <si>
    <t>Forma 2</t>
  </si>
  <si>
    <t>Utilizando un índice</t>
  </si>
  <si>
    <t>Comision</t>
  </si>
  <si>
    <t xml:space="preserve">Ejemplos de calculo del IVA de 21% </t>
  </si>
  <si>
    <t>Codigo</t>
  </si>
  <si>
    <t>Cuentas</t>
  </si>
  <si>
    <t>Enero</t>
  </si>
  <si>
    <t>Febrero</t>
  </si>
  <si>
    <t>Marzo</t>
  </si>
  <si>
    <t>Total Ventas</t>
  </si>
  <si>
    <t>Media Ventas</t>
  </si>
  <si>
    <t>Planells Joan</t>
  </si>
  <si>
    <t>Varias</t>
  </si>
  <si>
    <t>En rojo las comisiones menores de la media</t>
  </si>
  <si>
    <t>Rivera Luis</t>
  </si>
  <si>
    <t>Garcia José</t>
  </si>
  <si>
    <t>Pacha</t>
  </si>
  <si>
    <t>Rivera Paqui</t>
  </si>
  <si>
    <t>Torres Juan</t>
  </si>
  <si>
    <t>Lio</t>
  </si>
  <si>
    <t>Peralta Maxi</t>
  </si>
  <si>
    <t>Niki</t>
  </si>
  <si>
    <t>Rossi Gina</t>
  </si>
  <si>
    <t>Garcia Mariana</t>
  </si>
  <si>
    <t>Alvarez Juan</t>
  </si>
  <si>
    <t xml:space="preserve">Alvarez Tomas </t>
  </si>
  <si>
    <t>Ushuaia</t>
  </si>
  <si>
    <t>Maximo</t>
  </si>
  <si>
    <t>Minimo</t>
  </si>
  <si>
    <t>Media</t>
  </si>
  <si>
    <t>Media de comisiones</t>
  </si>
  <si>
    <t>Premio</t>
  </si>
  <si>
    <t>Comision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</si>
</sst>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€&quot;_-;\-* #,##0\ &quot;€&quot;_-;_-* &quot;-&quot;\ &quot;€&quot;_-;_-@_-"/>
    <numFmt numFmtId="164" formatCode="d\-m;@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theme="3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3"/>
      <name val="Arial"/>
      <family val="2"/>
    </font>
    <font>
      <sz val="12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1" tint="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6" borderId="0" xfId="0" applyFill="1" applyAlignment="1">
      <alignment horizontal="center"/>
    </xf>
    <xf numFmtId="0" fontId="0" fillId="5" borderId="0" xfId="0" applyNumberFormat="1" applyFill="1" applyAlignment="1">
      <alignment horizontal="center"/>
    </xf>
    <xf numFmtId="0" fontId="0" fillId="0" borderId="11" xfId="0" applyBorder="1"/>
    <xf numFmtId="0" fontId="0" fillId="0" borderId="12" xfId="0" applyBorder="1"/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0" fillId="7" borderId="5" xfId="0" applyFill="1" applyBorder="1"/>
    <xf numFmtId="0" fontId="0" fillId="4" borderId="7" xfId="0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7" xfId="0" applyFill="1" applyBorder="1"/>
    <xf numFmtId="0" fontId="0" fillId="4" borderId="0" xfId="0" applyFill="1"/>
    <xf numFmtId="164" fontId="7" fillId="13" borderId="16" xfId="0" applyNumberFormat="1" applyFont="1" applyFill="1" applyBorder="1" applyAlignment="1">
      <alignment horizontal="center"/>
    </xf>
    <xf numFmtId="1" fontId="7" fillId="13" borderId="17" xfId="0" applyNumberFormat="1" applyFont="1" applyFill="1" applyBorder="1" applyAlignment="1">
      <alignment horizontal="center"/>
    </xf>
    <xf numFmtId="0" fontId="8" fillId="14" borderId="17" xfId="0" applyFont="1" applyFill="1" applyBorder="1" applyAlignment="1">
      <alignment horizontal="left"/>
    </xf>
    <xf numFmtId="0" fontId="7" fillId="14" borderId="17" xfId="0" applyFont="1" applyFill="1" applyBorder="1" applyAlignment="1">
      <alignment vertical="center"/>
    </xf>
    <xf numFmtId="3" fontId="7" fillId="10" borderId="17" xfId="0" applyNumberFormat="1" applyFont="1" applyFill="1" applyBorder="1" applyAlignment="1">
      <alignment horizontal="center"/>
    </xf>
    <xf numFmtId="3" fontId="0" fillId="11" borderId="17" xfId="0" applyNumberFormat="1" applyFill="1" applyBorder="1"/>
    <xf numFmtId="1" fontId="0" fillId="11" borderId="18" xfId="0" applyNumberFormat="1" applyFill="1" applyBorder="1"/>
    <xf numFmtId="0" fontId="9" fillId="0" borderId="0" xfId="0" applyFont="1"/>
    <xf numFmtId="164" fontId="7" fillId="13" borderId="19" xfId="0" applyNumberFormat="1" applyFont="1" applyFill="1" applyBorder="1" applyAlignment="1">
      <alignment horizontal="center"/>
    </xf>
    <xf numFmtId="1" fontId="7" fillId="13" borderId="1" xfId="0" applyNumberFormat="1" applyFont="1" applyFill="1" applyBorder="1" applyAlignment="1">
      <alignment horizontal="center"/>
    </xf>
    <xf numFmtId="0" fontId="8" fillId="14" borderId="1" xfId="0" applyFont="1" applyFill="1" applyBorder="1" applyAlignment="1">
      <alignment horizontal="left"/>
    </xf>
    <xf numFmtId="0" fontId="7" fillId="14" borderId="1" xfId="0" applyFont="1" applyFill="1" applyBorder="1" applyAlignment="1">
      <alignment vertical="center"/>
    </xf>
    <xf numFmtId="3" fontId="7" fillId="10" borderId="1" xfId="0" applyNumberFormat="1" applyFont="1" applyFill="1" applyBorder="1" applyAlignment="1">
      <alignment horizontal="center"/>
    </xf>
    <xf numFmtId="0" fontId="7" fillId="15" borderId="1" xfId="0" applyFont="1" applyFill="1" applyBorder="1" applyAlignment="1">
      <alignment vertical="center"/>
    </xf>
    <xf numFmtId="164" fontId="0" fillId="11" borderId="20" xfId="0" applyNumberFormat="1" applyFill="1" applyBorder="1"/>
    <xf numFmtId="0" fontId="0" fillId="11" borderId="0" xfId="0" applyFill="1" applyBorder="1"/>
    <xf numFmtId="3" fontId="0" fillId="11" borderId="0" xfId="0" applyNumberFormat="1" applyFill="1" applyBorder="1"/>
    <xf numFmtId="0" fontId="0" fillId="11" borderId="21" xfId="0" applyFill="1" applyBorder="1"/>
    <xf numFmtId="1" fontId="0" fillId="7" borderId="1" xfId="0" applyNumberFormat="1" applyFill="1" applyBorder="1"/>
    <xf numFmtId="0" fontId="0" fillId="11" borderId="1" xfId="0" applyFill="1" applyBorder="1" applyAlignment="1">
      <alignment horizontal="right" vertical="center"/>
    </xf>
    <xf numFmtId="42" fontId="10" fillId="16" borderId="1" xfId="0" applyNumberFormat="1" applyFont="1" applyFill="1" applyBorder="1"/>
    <xf numFmtId="0" fontId="0" fillId="11" borderId="0" xfId="0" applyFill="1" applyBorder="1" applyAlignment="1">
      <alignment vertical="center"/>
    </xf>
    <xf numFmtId="0" fontId="0" fillId="2" borderId="24" xfId="0" applyNumberFormat="1" applyFill="1" applyBorder="1" applyAlignment="1">
      <alignment horizontal="center"/>
    </xf>
    <xf numFmtId="0" fontId="0" fillId="11" borderId="25" xfId="0" applyFill="1" applyBorder="1"/>
    <xf numFmtId="0" fontId="0" fillId="11" borderId="25" xfId="0" applyFill="1" applyBorder="1" applyAlignment="1">
      <alignment vertical="center"/>
    </xf>
    <xf numFmtId="0" fontId="0" fillId="11" borderId="26" xfId="0" applyFill="1" applyBorder="1"/>
    <xf numFmtId="164" fontId="0" fillId="0" borderId="0" xfId="0" applyNumberFormat="1"/>
    <xf numFmtId="0" fontId="0" fillId="0" borderId="0" xfId="0" applyAlignment="1">
      <alignment vertical="center"/>
    </xf>
    <xf numFmtId="164" fontId="6" fillId="17" borderId="13" xfId="0" applyNumberFormat="1" applyFont="1" applyFill="1" applyBorder="1" applyAlignment="1">
      <alignment horizontal="center"/>
    </xf>
    <xf numFmtId="0" fontId="6" fillId="17" borderId="14" xfId="0" applyFont="1" applyFill="1" applyBorder="1" applyAlignment="1">
      <alignment horizontal="center"/>
    </xf>
    <xf numFmtId="0" fontId="6" fillId="17" borderId="14" xfId="0" applyFont="1" applyFill="1" applyBorder="1" applyAlignment="1">
      <alignment vertical="center"/>
    </xf>
    <xf numFmtId="0" fontId="6" fillId="17" borderId="15" xfId="0" applyFont="1" applyFill="1" applyBorder="1" applyAlignment="1">
      <alignment horizontal="center"/>
    </xf>
    <xf numFmtId="3" fontId="1" fillId="12" borderId="1" xfId="0" applyNumberFormat="1" applyFont="1" applyFill="1" applyBorder="1"/>
    <xf numFmtId="0" fontId="0" fillId="7" borderId="0" xfId="0" applyFill="1" applyAlignment="1">
      <alignment horizontal="center" vertical="center"/>
    </xf>
    <xf numFmtId="0" fontId="1" fillId="8" borderId="1" xfId="0" applyFont="1" applyFill="1" applyBorder="1" applyAlignment="1">
      <alignment horizontal="right"/>
    </xf>
    <xf numFmtId="0" fontId="8" fillId="11" borderId="0" xfId="0" applyFont="1" applyFill="1" applyBorder="1" applyAlignment="1">
      <alignment horizontal="right" indent="1"/>
    </xf>
    <xf numFmtId="164" fontId="11" fillId="2" borderId="22" xfId="0" applyNumberFormat="1" applyFont="1" applyFill="1" applyBorder="1" applyAlignment="1">
      <alignment horizontal="center" vertical="center" wrapText="1"/>
    </xf>
    <xf numFmtId="164" fontId="11" fillId="2" borderId="2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u/>
        <color theme="3" tint="0.39997558519241921"/>
      </font>
      <fill>
        <patternFill patternType="none">
          <fgColor indexed="64"/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FF00"/>
      </font>
      <fill>
        <patternFill patternType="solid">
          <fgColor indexed="64"/>
          <bgColor theme="6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u/>
        <color theme="3" tint="0.39997558519241921"/>
      </font>
      <fill>
        <patternFill patternType="none">
          <fgColor indexed="64"/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FF00"/>
      </font>
      <fill>
        <patternFill patternType="solid">
          <fgColor indexed="64"/>
          <bgColor theme="6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="150" zoomScaleNormal="150" workbookViewId="0">
      <selection activeCell="D13" sqref="D13"/>
    </sheetView>
  </sheetViews>
  <sheetFormatPr baseColWidth="10" defaultRowHeight="15" x14ac:dyDescent="0.25"/>
  <cols>
    <col min="1" max="1" width="17.85546875" customWidth="1"/>
    <col min="2" max="2" width="11.42578125" style="1"/>
    <col min="5" max="5" width="22.5703125" customWidth="1"/>
  </cols>
  <sheetData>
    <row r="1" spans="1:8" x14ac:dyDescent="0.25">
      <c r="A1" t="s">
        <v>0</v>
      </c>
      <c r="B1" s="10">
        <v>20</v>
      </c>
      <c r="G1" s="68" t="s">
        <v>14</v>
      </c>
      <c r="H1" s="68"/>
    </row>
    <row r="2" spans="1:8" x14ac:dyDescent="0.25">
      <c r="A2" t="s">
        <v>12</v>
      </c>
      <c r="B2" s="11">
        <v>0.21</v>
      </c>
      <c r="G2" s="68"/>
      <c r="H2" s="68"/>
    </row>
    <row r="4" spans="1:8" ht="25.5" x14ac:dyDescent="0.25">
      <c r="A4" s="26" t="s">
        <v>1</v>
      </c>
      <c r="B4" s="27" t="s">
        <v>2</v>
      </c>
      <c r="C4" s="27" t="s">
        <v>3</v>
      </c>
      <c r="D4" s="27" t="s">
        <v>12</v>
      </c>
      <c r="E4" s="28" t="s">
        <v>13</v>
      </c>
      <c r="G4" s="29" t="s">
        <v>40</v>
      </c>
    </row>
    <row r="5" spans="1:8" x14ac:dyDescent="0.25">
      <c r="A5" s="2" t="s">
        <v>4</v>
      </c>
      <c r="B5" s="3"/>
      <c r="C5" s="4"/>
      <c r="D5" s="4"/>
      <c r="E5" s="5"/>
      <c r="H5" t="s">
        <v>41</v>
      </c>
    </row>
    <row r="6" spans="1:8" x14ac:dyDescent="0.25">
      <c r="A6" s="2" t="s">
        <v>5</v>
      </c>
      <c r="B6" s="3"/>
      <c r="C6" s="4"/>
      <c r="D6" s="4"/>
      <c r="E6" s="5"/>
      <c r="H6" t="s">
        <v>42</v>
      </c>
    </row>
    <row r="7" spans="1:8" x14ac:dyDescent="0.25">
      <c r="A7" s="2" t="s">
        <v>6</v>
      </c>
      <c r="B7" s="3"/>
      <c r="C7" s="4"/>
      <c r="D7" s="4"/>
      <c r="E7" s="5"/>
      <c r="H7" t="s">
        <v>43</v>
      </c>
    </row>
    <row r="8" spans="1:8" x14ac:dyDescent="0.25">
      <c r="A8" s="2" t="s">
        <v>7</v>
      </c>
      <c r="B8" s="3"/>
      <c r="C8" s="4"/>
      <c r="D8" s="4"/>
      <c r="E8" s="5"/>
      <c r="H8" t="s">
        <v>44</v>
      </c>
    </row>
    <row r="9" spans="1:8" x14ac:dyDescent="0.25">
      <c r="A9" s="2" t="s">
        <v>8</v>
      </c>
      <c r="B9" s="3"/>
      <c r="C9" s="4"/>
      <c r="D9" s="4"/>
      <c r="E9" s="5"/>
      <c r="H9" t="s">
        <v>45</v>
      </c>
    </row>
    <row r="10" spans="1:8" x14ac:dyDescent="0.25">
      <c r="A10" s="2" t="s">
        <v>9</v>
      </c>
      <c r="B10" s="3"/>
      <c r="C10" s="4"/>
      <c r="D10" s="4"/>
      <c r="E10" s="5"/>
      <c r="H10" t="s">
        <v>46</v>
      </c>
    </row>
    <row r="11" spans="1:8" x14ac:dyDescent="0.25">
      <c r="A11" s="2" t="s">
        <v>10</v>
      </c>
      <c r="B11" s="3"/>
      <c r="C11" s="4"/>
      <c r="D11" s="4"/>
      <c r="E11" s="5"/>
      <c r="H11" t="s">
        <v>47</v>
      </c>
    </row>
    <row r="12" spans="1:8" x14ac:dyDescent="0.25">
      <c r="A12" s="6" t="s">
        <v>11</v>
      </c>
      <c r="B12" s="7"/>
      <c r="C12" s="7"/>
      <c r="D12" s="8"/>
      <c r="E12" s="9"/>
    </row>
    <row r="15" spans="1:8" x14ac:dyDescent="0.25">
      <c r="A15" s="34" t="s">
        <v>62</v>
      </c>
      <c r="B15" s="34"/>
      <c r="C15" s="34"/>
    </row>
    <row r="16" spans="1:8" x14ac:dyDescent="0.25">
      <c r="B16"/>
    </row>
    <row r="17" spans="1:2" x14ac:dyDescent="0.25">
      <c r="A17" t="s">
        <v>56</v>
      </c>
      <c r="B17"/>
    </row>
    <row r="18" spans="1:2" x14ac:dyDescent="0.25">
      <c r="A18" s="31" t="s">
        <v>57</v>
      </c>
      <c r="B18" s="32">
        <v>100</v>
      </c>
    </row>
    <row r="19" spans="1:2" x14ac:dyDescent="0.25">
      <c r="A19" s="2" t="s">
        <v>58</v>
      </c>
      <c r="B19" s="5">
        <f>B18*0.21</f>
        <v>21</v>
      </c>
    </row>
    <row r="20" spans="1:2" x14ac:dyDescent="0.25">
      <c r="A20" s="6" t="s">
        <v>59</v>
      </c>
      <c r="B20" s="9">
        <f>B18*21/100</f>
        <v>21</v>
      </c>
    </row>
    <row r="21" spans="1:2" x14ac:dyDescent="0.25">
      <c r="B21"/>
    </row>
    <row r="22" spans="1:2" x14ac:dyDescent="0.25">
      <c r="A22" t="s">
        <v>60</v>
      </c>
      <c r="B22"/>
    </row>
    <row r="23" spans="1:2" x14ac:dyDescent="0.25">
      <c r="A23" s="31" t="s">
        <v>47</v>
      </c>
      <c r="B23" s="32">
        <v>21</v>
      </c>
    </row>
    <row r="24" spans="1:2" x14ac:dyDescent="0.25">
      <c r="A24" s="2" t="s">
        <v>57</v>
      </c>
      <c r="B24" s="5">
        <v>100</v>
      </c>
    </row>
    <row r="25" spans="1:2" x14ac:dyDescent="0.25">
      <c r="A25" s="33" t="s">
        <v>61</v>
      </c>
      <c r="B25" s="9">
        <f>B24*B23/100</f>
        <v>21</v>
      </c>
    </row>
  </sheetData>
  <mergeCells count="1">
    <mergeCell ref="G1:H2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150" zoomScaleNormal="150" workbookViewId="0">
      <selection activeCell="H1" sqref="H1"/>
    </sheetView>
  </sheetViews>
  <sheetFormatPr baseColWidth="10" defaultRowHeight="15" x14ac:dyDescent="0.25"/>
  <cols>
    <col min="1" max="1" width="21" customWidth="1"/>
    <col min="6" max="6" width="13.42578125" customWidth="1"/>
  </cols>
  <sheetData>
    <row r="1" spans="1:9" s="1" customFormat="1" x14ac:dyDescent="0.25">
      <c r="A1" s="14" t="s">
        <v>1</v>
      </c>
      <c r="B1" s="15" t="s">
        <v>15</v>
      </c>
      <c r="C1" s="15" t="s">
        <v>16</v>
      </c>
      <c r="D1" s="15" t="s">
        <v>17</v>
      </c>
      <c r="E1" s="16" t="s">
        <v>18</v>
      </c>
      <c r="F1" s="17" t="s">
        <v>19</v>
      </c>
      <c r="H1" s="29" t="s">
        <v>40</v>
      </c>
    </row>
    <row r="2" spans="1:9" x14ac:dyDescent="0.25">
      <c r="A2" s="2" t="s">
        <v>20</v>
      </c>
      <c r="B2" s="3">
        <v>6.5</v>
      </c>
      <c r="C2" s="3">
        <v>5.5</v>
      </c>
      <c r="D2" s="3">
        <v>5.0999999999999996</v>
      </c>
      <c r="E2" s="18">
        <v>5.9</v>
      </c>
      <c r="F2" s="12"/>
      <c r="I2" t="s">
        <v>43</v>
      </c>
    </row>
    <row r="3" spans="1:9" x14ac:dyDescent="0.25">
      <c r="A3" s="2" t="s">
        <v>21</v>
      </c>
      <c r="B3" s="3">
        <v>5</v>
      </c>
      <c r="C3" s="3">
        <v>4.5999999999999996</v>
      </c>
      <c r="D3" s="3">
        <v>4.0999999999999996</v>
      </c>
      <c r="E3" s="18">
        <v>4.2</v>
      </c>
      <c r="F3" s="12"/>
      <c r="I3" t="s">
        <v>48</v>
      </c>
    </row>
    <row r="4" spans="1:9" x14ac:dyDescent="0.25">
      <c r="A4" s="2" t="s">
        <v>22</v>
      </c>
      <c r="B4" s="3">
        <v>5.8</v>
      </c>
      <c r="C4" s="3">
        <v>6.4</v>
      </c>
      <c r="D4" s="3">
        <v>3.4</v>
      </c>
      <c r="E4" s="18">
        <v>4.8</v>
      </c>
      <c r="F4" s="12"/>
      <c r="I4" t="s">
        <v>49</v>
      </c>
    </row>
    <row r="5" spans="1:9" x14ac:dyDescent="0.25">
      <c r="A5" s="2" t="s">
        <v>23</v>
      </c>
      <c r="B5" s="3">
        <v>7</v>
      </c>
      <c r="C5" s="3">
        <v>5.9</v>
      </c>
      <c r="D5" s="3">
        <v>6.1</v>
      </c>
      <c r="E5" s="18">
        <v>6.3</v>
      </c>
      <c r="F5" s="12"/>
    </row>
    <row r="6" spans="1:9" x14ac:dyDescent="0.25">
      <c r="A6" s="2" t="s">
        <v>24</v>
      </c>
      <c r="B6" s="3">
        <v>4.3</v>
      </c>
      <c r="C6" s="3">
        <v>5.6</v>
      </c>
      <c r="D6" s="3">
        <v>5.4</v>
      </c>
      <c r="E6" s="18">
        <v>2.1</v>
      </c>
      <c r="F6" s="12"/>
    </row>
    <row r="7" spans="1:9" x14ac:dyDescent="0.25">
      <c r="A7" s="6" t="s">
        <v>25</v>
      </c>
      <c r="B7" s="7">
        <v>6.3</v>
      </c>
      <c r="C7" s="7">
        <v>2.4</v>
      </c>
      <c r="D7" s="7">
        <v>5.9</v>
      </c>
      <c r="E7" s="19">
        <v>6</v>
      </c>
      <c r="F7" s="13"/>
    </row>
    <row r="10" spans="1:9" x14ac:dyDescent="0.25">
      <c r="A10" s="69" t="s">
        <v>26</v>
      </c>
      <c r="B10" s="69"/>
    </row>
    <row r="11" spans="1:9" x14ac:dyDescent="0.25">
      <c r="A11" s="69" t="s">
        <v>27</v>
      </c>
      <c r="B11" s="69"/>
    </row>
    <row r="13" spans="1:9" x14ac:dyDescent="0.25">
      <c r="A13" s="69" t="s">
        <v>28</v>
      </c>
      <c r="B13" s="69"/>
    </row>
    <row r="14" spans="1:9" x14ac:dyDescent="0.25">
      <c r="A14" s="69" t="s">
        <v>29</v>
      </c>
      <c r="B14" s="69"/>
    </row>
  </sheetData>
  <mergeCells count="4">
    <mergeCell ref="A10:B10"/>
    <mergeCell ref="A11:B11"/>
    <mergeCell ref="A13:B13"/>
    <mergeCell ref="A14:B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50" zoomScaleNormal="150" workbookViewId="0">
      <selection activeCell="F7" sqref="F7"/>
    </sheetView>
  </sheetViews>
  <sheetFormatPr baseColWidth="10" defaultRowHeight="15" x14ac:dyDescent="0.25"/>
  <cols>
    <col min="1" max="1" width="11.42578125" style="24"/>
    <col min="5" max="5" width="12.5703125" customWidth="1"/>
  </cols>
  <sheetData>
    <row r="1" spans="1:6" x14ac:dyDescent="0.25">
      <c r="A1" s="30" t="s">
        <v>50</v>
      </c>
      <c r="B1" s="20" t="s">
        <v>30</v>
      </c>
      <c r="C1" s="21" t="s">
        <v>31</v>
      </c>
      <c r="E1" s="29" t="s">
        <v>52</v>
      </c>
    </row>
    <row r="2" spans="1:6" x14ac:dyDescent="0.25">
      <c r="A2" s="25" t="s">
        <v>32</v>
      </c>
      <c r="B2" s="22">
        <v>1000</v>
      </c>
      <c r="C2" s="5">
        <v>150</v>
      </c>
      <c r="F2" t="s">
        <v>51</v>
      </c>
    </row>
    <row r="3" spans="1:6" x14ac:dyDescent="0.25">
      <c r="A3" s="25" t="s">
        <v>33</v>
      </c>
      <c r="B3" s="2">
        <f>B2-C2</f>
        <v>850</v>
      </c>
      <c r="C3" s="5">
        <v>250</v>
      </c>
      <c r="F3" t="s">
        <v>53</v>
      </c>
    </row>
    <row r="4" spans="1:6" x14ac:dyDescent="0.25">
      <c r="A4" s="25" t="s">
        <v>34</v>
      </c>
      <c r="B4" s="2">
        <f t="shared" ref="B4:B10" si="0">B3-C3</f>
        <v>600</v>
      </c>
      <c r="C4" s="5">
        <v>346</v>
      </c>
      <c r="F4" t="s">
        <v>54</v>
      </c>
    </row>
    <row r="5" spans="1:6" x14ac:dyDescent="0.25">
      <c r="A5" s="25" t="s">
        <v>35</v>
      </c>
      <c r="B5" s="2">
        <f t="shared" si="0"/>
        <v>254</v>
      </c>
      <c r="C5" s="5">
        <v>250</v>
      </c>
      <c r="F5" t="s">
        <v>55</v>
      </c>
    </row>
    <row r="6" spans="1:6" x14ac:dyDescent="0.25">
      <c r="A6" s="25" t="s">
        <v>36</v>
      </c>
      <c r="B6" s="2">
        <f t="shared" si="0"/>
        <v>4</v>
      </c>
      <c r="C6" s="5">
        <v>100</v>
      </c>
    </row>
    <row r="7" spans="1:6" x14ac:dyDescent="0.25">
      <c r="A7" s="25" t="s">
        <v>37</v>
      </c>
      <c r="B7" s="2">
        <f t="shared" si="0"/>
        <v>-96</v>
      </c>
      <c r="C7" s="5">
        <v>340</v>
      </c>
    </row>
    <row r="8" spans="1:6" x14ac:dyDescent="0.25">
      <c r="A8" s="25" t="s">
        <v>38</v>
      </c>
      <c r="B8" s="2">
        <f t="shared" si="0"/>
        <v>-436</v>
      </c>
      <c r="C8" s="5">
        <v>100</v>
      </c>
    </row>
    <row r="9" spans="1:6" x14ac:dyDescent="0.25">
      <c r="A9" s="25" t="s">
        <v>39</v>
      </c>
      <c r="B9" s="2">
        <f t="shared" si="0"/>
        <v>-536</v>
      </c>
      <c r="C9" s="5">
        <v>464</v>
      </c>
    </row>
    <row r="10" spans="1:6" x14ac:dyDescent="0.25">
      <c r="A10" s="25"/>
      <c r="B10" s="23">
        <f t="shared" si="0"/>
        <v>-1000</v>
      </c>
      <c r="C10" s="9"/>
    </row>
  </sheetData>
  <conditionalFormatting sqref="B2:B10">
    <cfRule type="cellIs" priority="2" operator="lessThan">
      <formula>0</formula>
    </cfRule>
  </conditionalFormatting>
  <conditionalFormatting sqref="B3:B10">
    <cfRule type="cellIs" dxfId="6" priority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120" zoomScaleNormal="120" workbookViewId="0">
      <selection activeCell="K7" sqref="K7"/>
    </sheetView>
  </sheetViews>
  <sheetFormatPr baseColWidth="10" defaultRowHeight="15" x14ac:dyDescent="0.25"/>
  <cols>
    <col min="1" max="1" width="8.140625" style="61" customWidth="1"/>
    <col min="2" max="2" width="9" customWidth="1"/>
    <col min="3" max="3" width="18.140625" customWidth="1"/>
    <col min="4" max="4" width="13.85546875" style="62" customWidth="1"/>
    <col min="5" max="6" width="13.85546875" customWidth="1"/>
    <col min="9" max="9" width="13.7109375" customWidth="1"/>
  </cols>
  <sheetData>
    <row r="1" spans="1:11" ht="16.5" thickBot="1" x14ac:dyDescent="0.3">
      <c r="A1" s="63" t="s">
        <v>50</v>
      </c>
      <c r="B1" s="64" t="s">
        <v>63</v>
      </c>
      <c r="C1" s="64" t="s">
        <v>1</v>
      </c>
      <c r="D1" s="65" t="s">
        <v>64</v>
      </c>
      <c r="E1" s="64" t="s">
        <v>65</v>
      </c>
      <c r="F1" s="64" t="s">
        <v>66</v>
      </c>
      <c r="G1" s="64" t="s">
        <v>67</v>
      </c>
      <c r="H1" s="64" t="s">
        <v>68</v>
      </c>
      <c r="I1" s="64" t="s">
        <v>69</v>
      </c>
      <c r="J1" s="66" t="s">
        <v>61</v>
      </c>
    </row>
    <row r="2" spans="1:11" ht="16.5" thickBot="1" x14ac:dyDescent="0.3">
      <c r="A2" s="35">
        <v>37144</v>
      </c>
      <c r="B2" s="36">
        <v>1</v>
      </c>
      <c r="C2" s="37" t="s">
        <v>70</v>
      </c>
      <c r="D2" s="38" t="s">
        <v>71</v>
      </c>
      <c r="E2" s="39">
        <v>345</v>
      </c>
      <c r="F2" s="39">
        <v>790</v>
      </c>
      <c r="G2" s="39">
        <v>1274.55</v>
      </c>
      <c r="H2" s="40">
        <f>SUM(E2:G2)</f>
        <v>2409.5500000000002</v>
      </c>
      <c r="I2" s="40">
        <f>AVERAGE(E2:G2)</f>
        <v>803.18333333333339</v>
      </c>
      <c r="J2" s="41">
        <f>H2*$A$18/100</f>
        <v>72.286500000000004</v>
      </c>
      <c r="K2" s="42" t="s">
        <v>72</v>
      </c>
    </row>
    <row r="3" spans="1:11" ht="15.75" thickBot="1" x14ac:dyDescent="0.3">
      <c r="A3" s="43">
        <v>37147</v>
      </c>
      <c r="B3" s="44">
        <v>2</v>
      </c>
      <c r="C3" s="45" t="s">
        <v>73</v>
      </c>
      <c r="D3" s="46" t="s">
        <v>71</v>
      </c>
      <c r="E3" s="47">
        <v>567</v>
      </c>
      <c r="F3" s="47">
        <v>898</v>
      </c>
      <c r="G3" s="47">
        <v>1827</v>
      </c>
      <c r="H3" s="40">
        <f t="shared" ref="H3:H11" si="0">SUM(E3:G3)</f>
        <v>3292</v>
      </c>
      <c r="I3" s="40">
        <f t="shared" ref="I3:I11" si="1">AVERAGE(E3:G3)</f>
        <v>1097.3333333333333</v>
      </c>
      <c r="J3" s="41">
        <f t="shared" ref="J3:J11" si="2">H3*$A$18/100</f>
        <v>98.76</v>
      </c>
    </row>
    <row r="4" spans="1:11" ht="15.75" thickBot="1" x14ac:dyDescent="0.3">
      <c r="A4" s="43">
        <v>37154</v>
      </c>
      <c r="B4" s="44">
        <v>3</v>
      </c>
      <c r="C4" s="45" t="s">
        <v>74</v>
      </c>
      <c r="D4" s="46" t="s">
        <v>75</v>
      </c>
      <c r="E4" s="47">
        <v>1232</v>
      </c>
      <c r="F4" s="47">
        <v>2356</v>
      </c>
      <c r="G4" s="47">
        <v>6750</v>
      </c>
      <c r="H4" s="40">
        <f t="shared" si="0"/>
        <v>10338</v>
      </c>
      <c r="I4" s="40">
        <f t="shared" si="1"/>
        <v>3446</v>
      </c>
      <c r="J4" s="41">
        <f t="shared" si="2"/>
        <v>310.14</v>
      </c>
    </row>
    <row r="5" spans="1:11" ht="15.75" thickBot="1" x14ac:dyDescent="0.3">
      <c r="A5" s="43">
        <v>37158</v>
      </c>
      <c r="B5" s="44">
        <v>2</v>
      </c>
      <c r="C5" s="45" t="s">
        <v>76</v>
      </c>
      <c r="D5" s="48" t="s">
        <v>71</v>
      </c>
      <c r="E5" s="47">
        <v>2333</v>
      </c>
      <c r="F5" s="47">
        <v>1233</v>
      </c>
      <c r="G5" s="47">
        <v>920.75</v>
      </c>
      <c r="H5" s="40">
        <f t="shared" si="0"/>
        <v>4486.75</v>
      </c>
      <c r="I5" s="40">
        <f t="shared" si="1"/>
        <v>1495.5833333333333</v>
      </c>
      <c r="J5" s="41">
        <f t="shared" si="2"/>
        <v>134.60249999999999</v>
      </c>
    </row>
    <row r="6" spans="1:11" ht="15.75" thickBot="1" x14ac:dyDescent="0.3">
      <c r="A6" s="43">
        <v>37161</v>
      </c>
      <c r="B6" s="44">
        <v>1</v>
      </c>
      <c r="C6" s="45" t="s">
        <v>77</v>
      </c>
      <c r="D6" s="46" t="s">
        <v>78</v>
      </c>
      <c r="E6" s="47">
        <v>1222</v>
      </c>
      <c r="F6" s="47">
        <v>1234</v>
      </c>
      <c r="G6" s="47">
        <v>1789.3</v>
      </c>
      <c r="H6" s="40">
        <f t="shared" si="0"/>
        <v>4245.3</v>
      </c>
      <c r="I6" s="40">
        <f t="shared" si="1"/>
        <v>1415.1000000000001</v>
      </c>
      <c r="J6" s="41">
        <f t="shared" si="2"/>
        <v>127.35900000000001</v>
      </c>
    </row>
    <row r="7" spans="1:11" ht="15.75" thickBot="1" x14ac:dyDescent="0.3">
      <c r="A7" s="43">
        <v>37165</v>
      </c>
      <c r="B7" s="44">
        <v>1</v>
      </c>
      <c r="C7" s="45" t="s">
        <v>79</v>
      </c>
      <c r="D7" s="46" t="s">
        <v>80</v>
      </c>
      <c r="E7" s="47">
        <v>3456</v>
      </c>
      <c r="F7" s="47">
        <v>3444</v>
      </c>
      <c r="G7" s="47">
        <v>4321</v>
      </c>
      <c r="H7" s="40">
        <f t="shared" si="0"/>
        <v>11221</v>
      </c>
      <c r="I7" s="40">
        <f t="shared" si="1"/>
        <v>3740.3333333333335</v>
      </c>
      <c r="J7" s="41">
        <f t="shared" si="2"/>
        <v>336.63</v>
      </c>
    </row>
    <row r="8" spans="1:11" ht="15.75" thickBot="1" x14ac:dyDescent="0.3">
      <c r="A8" s="43">
        <v>37167</v>
      </c>
      <c r="B8" s="44">
        <v>5</v>
      </c>
      <c r="C8" s="45" t="s">
        <v>81</v>
      </c>
      <c r="D8" s="48" t="s">
        <v>71</v>
      </c>
      <c r="E8" s="47">
        <v>344</v>
      </c>
      <c r="F8" s="47">
        <v>899</v>
      </c>
      <c r="G8" s="47">
        <v>1234</v>
      </c>
      <c r="H8" s="40">
        <f t="shared" si="0"/>
        <v>2477</v>
      </c>
      <c r="I8" s="40">
        <f t="shared" si="1"/>
        <v>825.66666666666663</v>
      </c>
      <c r="J8" s="41">
        <f t="shared" si="2"/>
        <v>74.31</v>
      </c>
    </row>
    <row r="9" spans="1:11" ht="15.75" thickBot="1" x14ac:dyDescent="0.3">
      <c r="A9" s="43">
        <v>37179</v>
      </c>
      <c r="B9" s="44">
        <v>3</v>
      </c>
      <c r="C9" s="45" t="s">
        <v>82</v>
      </c>
      <c r="D9" s="48" t="s">
        <v>71</v>
      </c>
      <c r="E9" s="47">
        <v>453</v>
      </c>
      <c r="F9" s="47">
        <v>344</v>
      </c>
      <c r="G9" s="47">
        <v>913.5</v>
      </c>
      <c r="H9" s="40">
        <f t="shared" si="0"/>
        <v>1710.5</v>
      </c>
      <c r="I9" s="40">
        <f t="shared" si="1"/>
        <v>570.16666666666663</v>
      </c>
      <c r="J9" s="41">
        <f t="shared" si="2"/>
        <v>51.314999999999998</v>
      </c>
    </row>
    <row r="10" spans="1:11" ht="15.75" thickBot="1" x14ac:dyDescent="0.3">
      <c r="A10" s="43">
        <v>37187</v>
      </c>
      <c r="B10" s="44">
        <v>1</v>
      </c>
      <c r="C10" s="45" t="s">
        <v>83</v>
      </c>
      <c r="D10" s="48" t="s">
        <v>71</v>
      </c>
      <c r="E10" s="47">
        <v>234</v>
      </c>
      <c r="F10" s="47">
        <v>449</v>
      </c>
      <c r="G10" s="47">
        <v>616.25</v>
      </c>
      <c r="H10" s="40">
        <f t="shared" si="0"/>
        <v>1299.25</v>
      </c>
      <c r="I10" s="40">
        <f t="shared" si="1"/>
        <v>433.08333333333331</v>
      </c>
      <c r="J10" s="41">
        <f t="shared" si="2"/>
        <v>38.977499999999999</v>
      </c>
    </row>
    <row r="11" spans="1:11" x14ac:dyDescent="0.25">
      <c r="A11" s="43">
        <v>37193</v>
      </c>
      <c r="B11" s="44">
        <v>5</v>
      </c>
      <c r="C11" s="45" t="s">
        <v>84</v>
      </c>
      <c r="D11" s="46" t="s">
        <v>85</v>
      </c>
      <c r="E11" s="47">
        <v>4566</v>
      </c>
      <c r="F11" s="47">
        <v>4980</v>
      </c>
      <c r="G11" s="47">
        <v>12456</v>
      </c>
      <c r="H11" s="40">
        <f t="shared" si="0"/>
        <v>22002</v>
      </c>
      <c r="I11" s="40">
        <f t="shared" si="1"/>
        <v>7334</v>
      </c>
      <c r="J11" s="41">
        <f t="shared" si="2"/>
        <v>660.06</v>
      </c>
    </row>
    <row r="12" spans="1:11" x14ac:dyDescent="0.25">
      <c r="A12" s="49"/>
      <c r="B12" s="50"/>
      <c r="C12" s="70" t="s">
        <v>86</v>
      </c>
      <c r="D12" s="70"/>
      <c r="E12" s="51">
        <f>MAX(E2:E11)</f>
        <v>4566</v>
      </c>
      <c r="F12" s="51">
        <f t="shared" ref="F12:G12" si="3">MAX(F2:F11)</f>
        <v>4980</v>
      </c>
      <c r="G12" s="51">
        <f t="shared" si="3"/>
        <v>12456</v>
      </c>
      <c r="H12" s="50"/>
      <c r="I12" s="50"/>
      <c r="J12" s="52"/>
    </row>
    <row r="13" spans="1:11" x14ac:dyDescent="0.25">
      <c r="A13" s="49"/>
      <c r="B13" s="50"/>
      <c r="C13" s="70" t="s">
        <v>87</v>
      </c>
      <c r="D13" s="70"/>
      <c r="E13" s="51">
        <f>MIN(E3:E11)</f>
        <v>234</v>
      </c>
      <c r="F13" s="51">
        <f t="shared" ref="F13:G13" si="4">MIN(F3:F11)</f>
        <v>344</v>
      </c>
      <c r="G13" s="51">
        <f t="shared" si="4"/>
        <v>616.25</v>
      </c>
      <c r="H13" s="50"/>
      <c r="I13" s="50"/>
      <c r="J13" s="52"/>
    </row>
    <row r="14" spans="1:11" ht="15.75" x14ac:dyDescent="0.25">
      <c r="A14" s="49"/>
      <c r="B14" s="50"/>
      <c r="C14" s="70" t="s">
        <v>88</v>
      </c>
      <c r="D14" s="70"/>
      <c r="E14" s="51">
        <f>AVERAGE(E2:E11)</f>
        <v>1475.2</v>
      </c>
      <c r="F14" s="51">
        <f t="shared" ref="F14:G14" si="5">AVERAGE(F2:F11)</f>
        <v>1662.7</v>
      </c>
      <c r="G14" s="51">
        <f t="shared" si="5"/>
        <v>3210.2349999999997</v>
      </c>
      <c r="H14" s="50"/>
      <c r="I14" s="50"/>
      <c r="J14" s="53">
        <f>AVERAGE(J2:J11)</f>
        <v>190.44405</v>
      </c>
      <c r="K14" s="42" t="s">
        <v>89</v>
      </c>
    </row>
    <row r="15" spans="1:11" ht="15.75" x14ac:dyDescent="0.25">
      <c r="A15" s="49"/>
      <c r="B15" s="50"/>
      <c r="C15" s="50"/>
      <c r="D15" s="54" t="s">
        <v>90</v>
      </c>
      <c r="E15" s="55">
        <f>J14*75/100+J14</f>
        <v>333.27708749999999</v>
      </c>
      <c r="F15" s="50"/>
      <c r="G15" s="50"/>
      <c r="H15" s="67">
        <f>SUM(H2:H2)</f>
        <v>2409.5500000000002</v>
      </c>
      <c r="I15" s="50"/>
      <c r="J15" s="52"/>
    </row>
    <row r="16" spans="1:11" x14ac:dyDescent="0.25">
      <c r="A16" s="71" t="s">
        <v>91</v>
      </c>
      <c r="B16" s="50"/>
      <c r="C16" s="50"/>
      <c r="D16" s="56"/>
      <c r="E16" s="50"/>
      <c r="F16" s="50"/>
      <c r="G16" s="50"/>
      <c r="H16" s="50"/>
      <c r="I16" s="50"/>
      <c r="J16" s="52"/>
    </row>
    <row r="17" spans="1:10" x14ac:dyDescent="0.25">
      <c r="A17" s="72"/>
      <c r="B17" s="50"/>
      <c r="C17" s="50"/>
      <c r="D17" s="56"/>
      <c r="E17" s="50"/>
      <c r="F17" s="50"/>
      <c r="G17" s="50"/>
      <c r="H17" s="50"/>
      <c r="I17" s="50"/>
      <c r="J17" s="52"/>
    </row>
    <row r="18" spans="1:10" ht="15.75" thickBot="1" x14ac:dyDescent="0.3">
      <c r="A18" s="57">
        <v>3</v>
      </c>
      <c r="B18" s="58"/>
      <c r="C18" s="58"/>
      <c r="D18" s="59"/>
      <c r="E18" s="58"/>
      <c r="F18" s="58"/>
      <c r="G18" s="58"/>
      <c r="H18" s="58"/>
      <c r="I18" s="58"/>
      <c r="J18" s="60"/>
    </row>
  </sheetData>
  <mergeCells count="4">
    <mergeCell ref="C12:D12"/>
    <mergeCell ref="C13:D13"/>
    <mergeCell ref="C14:D14"/>
    <mergeCell ref="A16:A17"/>
  </mergeCells>
  <conditionalFormatting sqref="E2:G11">
    <cfRule type="cellIs" dxfId="5" priority="2" operator="greaterThan">
      <formula>10000</formula>
    </cfRule>
    <cfRule type="cellIs" dxfId="4" priority="3" operator="greaterThan">
      <formula>1000</formula>
    </cfRule>
  </conditionalFormatting>
  <conditionalFormatting sqref="J2:J11">
    <cfRule type="aboveAverage" dxfId="3" priority="1" aboveAverage="0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Normal="100" workbookViewId="0">
      <selection sqref="A1:XFD1048576"/>
    </sheetView>
  </sheetViews>
  <sheetFormatPr baseColWidth="10" defaultRowHeight="15" x14ac:dyDescent="0.25"/>
  <cols>
    <col min="1" max="1" width="8.140625" style="61" customWidth="1"/>
    <col min="2" max="2" width="9" customWidth="1"/>
    <col min="3" max="3" width="18.140625" customWidth="1"/>
    <col min="4" max="4" width="13.85546875" style="62" customWidth="1"/>
    <col min="5" max="6" width="13.85546875" customWidth="1"/>
    <col min="9" max="9" width="13.7109375" customWidth="1"/>
  </cols>
  <sheetData>
    <row r="1" spans="1:11" ht="16.5" thickBot="1" x14ac:dyDescent="0.3">
      <c r="A1" s="63" t="s">
        <v>50</v>
      </c>
      <c r="B1" s="64" t="s">
        <v>63</v>
      </c>
      <c r="C1" s="64" t="s">
        <v>1</v>
      </c>
      <c r="D1" s="65" t="s">
        <v>64</v>
      </c>
      <c r="E1" s="64" t="s">
        <v>65</v>
      </c>
      <c r="F1" s="64" t="s">
        <v>66</v>
      </c>
      <c r="G1" s="64" t="s">
        <v>67</v>
      </c>
      <c r="H1" s="64" t="s">
        <v>68</v>
      </c>
      <c r="I1" s="64" t="s">
        <v>69</v>
      </c>
      <c r="J1" s="66" t="s">
        <v>61</v>
      </c>
    </row>
    <row r="2" spans="1:11" ht="16.5" thickBot="1" x14ac:dyDescent="0.3">
      <c r="A2" s="35">
        <v>37144</v>
      </c>
      <c r="B2" s="36">
        <v>1</v>
      </c>
      <c r="C2" s="37" t="s">
        <v>70</v>
      </c>
      <c r="D2" s="38" t="s">
        <v>71</v>
      </c>
      <c r="E2" s="39">
        <v>345</v>
      </c>
      <c r="F2" s="39">
        <v>790</v>
      </c>
      <c r="G2" s="39">
        <v>1274.55</v>
      </c>
      <c r="H2" s="40">
        <f>SUM(E2:G2)</f>
        <v>2409.5500000000002</v>
      </c>
      <c r="I2" s="40">
        <f>AVERAGE(E2:G2)</f>
        <v>803.18333333333339</v>
      </c>
      <c r="J2" s="41">
        <f>H2*$A$18/100</f>
        <v>72.286500000000004</v>
      </c>
      <c r="K2" s="42" t="s">
        <v>72</v>
      </c>
    </row>
    <row r="3" spans="1:11" ht="15.75" thickBot="1" x14ac:dyDescent="0.3">
      <c r="A3" s="43">
        <v>37147</v>
      </c>
      <c r="B3" s="44">
        <v>2</v>
      </c>
      <c r="C3" s="45" t="s">
        <v>73</v>
      </c>
      <c r="D3" s="46" t="s">
        <v>71</v>
      </c>
      <c r="E3" s="47">
        <v>567</v>
      </c>
      <c r="F3" s="47">
        <v>898</v>
      </c>
      <c r="G3" s="47">
        <v>1827</v>
      </c>
      <c r="H3" s="40">
        <f t="shared" ref="H3:H11" si="0">SUM(E3:G3)</f>
        <v>3292</v>
      </c>
      <c r="I3" s="40">
        <f t="shared" ref="I3:I11" si="1">AVERAGE(E3:G3)</f>
        <v>1097.3333333333333</v>
      </c>
      <c r="J3" s="41">
        <f t="shared" ref="J3:J11" si="2">H3*$A$18/100</f>
        <v>98.76</v>
      </c>
    </row>
    <row r="4" spans="1:11" ht="15.75" thickBot="1" x14ac:dyDescent="0.3">
      <c r="A4" s="43">
        <v>37154</v>
      </c>
      <c r="B4" s="44">
        <v>3</v>
      </c>
      <c r="C4" s="45" t="s">
        <v>74</v>
      </c>
      <c r="D4" s="46" t="s">
        <v>75</v>
      </c>
      <c r="E4" s="47">
        <v>1232</v>
      </c>
      <c r="F4" s="47">
        <v>2356</v>
      </c>
      <c r="G4" s="47">
        <v>6750</v>
      </c>
      <c r="H4" s="40">
        <f t="shared" si="0"/>
        <v>10338</v>
      </c>
      <c r="I4" s="40">
        <f t="shared" si="1"/>
        <v>3446</v>
      </c>
      <c r="J4" s="41">
        <f t="shared" si="2"/>
        <v>310.14</v>
      </c>
    </row>
    <row r="5" spans="1:11" ht="15.75" thickBot="1" x14ac:dyDescent="0.3">
      <c r="A5" s="43">
        <v>37158</v>
      </c>
      <c r="B5" s="44">
        <v>2</v>
      </c>
      <c r="C5" s="45" t="s">
        <v>76</v>
      </c>
      <c r="D5" s="48" t="s">
        <v>71</v>
      </c>
      <c r="E5" s="47">
        <v>2333</v>
      </c>
      <c r="F5" s="47">
        <v>1233</v>
      </c>
      <c r="G5" s="47">
        <v>920.75</v>
      </c>
      <c r="H5" s="40">
        <f t="shared" si="0"/>
        <v>4486.75</v>
      </c>
      <c r="I5" s="40">
        <f t="shared" si="1"/>
        <v>1495.5833333333333</v>
      </c>
      <c r="J5" s="41">
        <f t="shared" si="2"/>
        <v>134.60249999999999</v>
      </c>
    </row>
    <row r="6" spans="1:11" ht="15.75" thickBot="1" x14ac:dyDescent="0.3">
      <c r="A6" s="43">
        <v>37161</v>
      </c>
      <c r="B6" s="44">
        <v>1</v>
      </c>
      <c r="C6" s="45" t="s">
        <v>77</v>
      </c>
      <c r="D6" s="46" t="s">
        <v>78</v>
      </c>
      <c r="E6" s="47">
        <v>1222</v>
      </c>
      <c r="F6" s="47">
        <v>1234</v>
      </c>
      <c r="G6" s="47">
        <v>1789.3</v>
      </c>
      <c r="H6" s="40">
        <f t="shared" si="0"/>
        <v>4245.3</v>
      </c>
      <c r="I6" s="40">
        <f t="shared" si="1"/>
        <v>1415.1000000000001</v>
      </c>
      <c r="J6" s="41">
        <f t="shared" si="2"/>
        <v>127.35900000000001</v>
      </c>
    </row>
    <row r="7" spans="1:11" ht="15.75" thickBot="1" x14ac:dyDescent="0.3">
      <c r="A7" s="43">
        <v>37165</v>
      </c>
      <c r="B7" s="44">
        <v>1</v>
      </c>
      <c r="C7" s="45" t="s">
        <v>79</v>
      </c>
      <c r="D7" s="46" t="s">
        <v>80</v>
      </c>
      <c r="E7" s="47">
        <v>3456</v>
      </c>
      <c r="F7" s="47">
        <v>3444</v>
      </c>
      <c r="G7" s="47">
        <v>4321</v>
      </c>
      <c r="H7" s="40">
        <f t="shared" si="0"/>
        <v>11221</v>
      </c>
      <c r="I7" s="40">
        <f t="shared" si="1"/>
        <v>3740.3333333333335</v>
      </c>
      <c r="J7" s="41">
        <f t="shared" si="2"/>
        <v>336.63</v>
      </c>
    </row>
    <row r="8" spans="1:11" ht="15.75" thickBot="1" x14ac:dyDescent="0.3">
      <c r="A8" s="43">
        <v>37167</v>
      </c>
      <c r="B8" s="44">
        <v>5</v>
      </c>
      <c r="C8" s="45" t="s">
        <v>81</v>
      </c>
      <c r="D8" s="48" t="s">
        <v>71</v>
      </c>
      <c r="E8" s="47">
        <v>344</v>
      </c>
      <c r="F8" s="47">
        <v>899</v>
      </c>
      <c r="G8" s="47">
        <v>1234</v>
      </c>
      <c r="H8" s="40">
        <f t="shared" si="0"/>
        <v>2477</v>
      </c>
      <c r="I8" s="40">
        <f t="shared" si="1"/>
        <v>825.66666666666663</v>
      </c>
      <c r="J8" s="41">
        <f t="shared" si="2"/>
        <v>74.31</v>
      </c>
    </row>
    <row r="9" spans="1:11" ht="15.75" thickBot="1" x14ac:dyDescent="0.3">
      <c r="A9" s="43">
        <v>37179</v>
      </c>
      <c r="B9" s="44">
        <v>3</v>
      </c>
      <c r="C9" s="45" t="s">
        <v>82</v>
      </c>
      <c r="D9" s="48" t="s">
        <v>71</v>
      </c>
      <c r="E9" s="47">
        <v>453</v>
      </c>
      <c r="F9" s="47">
        <v>344</v>
      </c>
      <c r="G9" s="47">
        <v>913.5</v>
      </c>
      <c r="H9" s="40">
        <f t="shared" si="0"/>
        <v>1710.5</v>
      </c>
      <c r="I9" s="40">
        <f t="shared" si="1"/>
        <v>570.16666666666663</v>
      </c>
      <c r="J9" s="41">
        <f t="shared" si="2"/>
        <v>51.314999999999998</v>
      </c>
    </row>
    <row r="10" spans="1:11" ht="15.75" thickBot="1" x14ac:dyDescent="0.3">
      <c r="A10" s="43">
        <v>37187</v>
      </c>
      <c r="B10" s="44">
        <v>1</v>
      </c>
      <c r="C10" s="45" t="s">
        <v>83</v>
      </c>
      <c r="D10" s="48" t="s">
        <v>71</v>
      </c>
      <c r="E10" s="47">
        <v>234</v>
      </c>
      <c r="F10" s="47">
        <v>449</v>
      </c>
      <c r="G10" s="47">
        <v>616.25</v>
      </c>
      <c r="H10" s="40">
        <f t="shared" si="0"/>
        <v>1299.25</v>
      </c>
      <c r="I10" s="40">
        <f t="shared" si="1"/>
        <v>433.08333333333331</v>
      </c>
      <c r="J10" s="41">
        <f t="shared" si="2"/>
        <v>38.977499999999999</v>
      </c>
    </row>
    <row r="11" spans="1:11" x14ac:dyDescent="0.25">
      <c r="A11" s="43">
        <v>37193</v>
      </c>
      <c r="B11" s="44">
        <v>5</v>
      </c>
      <c r="C11" s="45" t="s">
        <v>84</v>
      </c>
      <c r="D11" s="46" t="s">
        <v>85</v>
      </c>
      <c r="E11" s="47">
        <v>4566</v>
      </c>
      <c r="F11" s="47">
        <v>4980</v>
      </c>
      <c r="G11" s="47">
        <v>12456</v>
      </c>
      <c r="H11" s="40">
        <f t="shared" si="0"/>
        <v>22002</v>
      </c>
      <c r="I11" s="40">
        <f t="shared" si="1"/>
        <v>7334</v>
      </c>
      <c r="J11" s="41">
        <f t="shared" si="2"/>
        <v>660.06</v>
      </c>
    </row>
    <row r="12" spans="1:11" x14ac:dyDescent="0.25">
      <c r="A12" s="49"/>
      <c r="B12" s="50"/>
      <c r="C12" s="70" t="s">
        <v>86</v>
      </c>
      <c r="D12" s="70"/>
      <c r="E12" s="51">
        <f>MAX(E2:E11)</f>
        <v>4566</v>
      </c>
      <c r="F12" s="51">
        <f t="shared" ref="F12:G12" si="3">MAX(F2:F11)</f>
        <v>4980</v>
      </c>
      <c r="G12" s="51">
        <f t="shared" si="3"/>
        <v>12456</v>
      </c>
      <c r="H12" s="50"/>
      <c r="I12" s="50"/>
      <c r="J12" s="52"/>
    </row>
    <row r="13" spans="1:11" x14ac:dyDescent="0.25">
      <c r="A13" s="49"/>
      <c r="B13" s="50"/>
      <c r="C13" s="70" t="s">
        <v>87</v>
      </c>
      <c r="D13" s="70"/>
      <c r="E13" s="51">
        <f>MIN(E3:E11)</f>
        <v>234</v>
      </c>
      <c r="F13" s="51">
        <f t="shared" ref="F13:G13" si="4">MIN(F3:F11)</f>
        <v>344</v>
      </c>
      <c r="G13" s="51">
        <f t="shared" si="4"/>
        <v>616.25</v>
      </c>
      <c r="H13" s="50"/>
      <c r="I13" s="50"/>
      <c r="J13" s="52"/>
    </row>
    <row r="14" spans="1:11" ht="15.75" x14ac:dyDescent="0.25">
      <c r="A14" s="49"/>
      <c r="B14" s="50"/>
      <c r="C14" s="70" t="s">
        <v>88</v>
      </c>
      <c r="D14" s="70"/>
      <c r="E14" s="51">
        <f>AVERAGE(E2:E11)</f>
        <v>1475.2</v>
      </c>
      <c r="F14" s="51">
        <f t="shared" ref="F14:G14" si="5">AVERAGE(F2:F11)</f>
        <v>1662.7</v>
      </c>
      <c r="G14" s="51">
        <f t="shared" si="5"/>
        <v>3210.2349999999997</v>
      </c>
      <c r="H14" s="50"/>
      <c r="I14" s="50"/>
      <c r="J14" s="53">
        <f>AVERAGE(J2:J11)</f>
        <v>190.44405</v>
      </c>
      <c r="K14" s="42" t="s">
        <v>89</v>
      </c>
    </row>
    <row r="15" spans="1:11" ht="15.75" x14ac:dyDescent="0.25">
      <c r="A15" s="49"/>
      <c r="B15" s="50"/>
      <c r="C15" s="50"/>
      <c r="D15" s="54" t="s">
        <v>90</v>
      </c>
      <c r="E15" s="55">
        <f>J14*75/100+J14</f>
        <v>333.27708749999999</v>
      </c>
      <c r="F15" s="50"/>
      <c r="G15" s="50"/>
      <c r="H15" s="67">
        <f>SUM(H2:H2)</f>
        <v>2409.5500000000002</v>
      </c>
      <c r="I15" s="50"/>
      <c r="J15" s="52"/>
    </row>
    <row r="16" spans="1:11" x14ac:dyDescent="0.25">
      <c r="A16" s="71" t="s">
        <v>91</v>
      </c>
      <c r="B16" s="50"/>
      <c r="C16" s="50"/>
      <c r="D16" s="56"/>
      <c r="E16" s="50"/>
      <c r="F16" s="50"/>
      <c r="G16" s="50"/>
      <c r="H16" s="50"/>
      <c r="I16" s="50"/>
      <c r="J16" s="52"/>
    </row>
    <row r="17" spans="1:10" x14ac:dyDescent="0.25">
      <c r="A17" s="72"/>
      <c r="B17" s="50"/>
      <c r="C17" s="50"/>
      <c r="D17" s="56"/>
      <c r="E17" s="50"/>
      <c r="F17" s="50"/>
      <c r="G17" s="50"/>
      <c r="H17" s="50"/>
      <c r="I17" s="50"/>
      <c r="J17" s="52"/>
    </row>
    <row r="18" spans="1:10" ht="15.75" thickBot="1" x14ac:dyDescent="0.3">
      <c r="A18" s="57">
        <v>3</v>
      </c>
      <c r="B18" s="58"/>
      <c r="C18" s="58"/>
      <c r="D18" s="59"/>
      <c r="E18" s="58"/>
      <c r="F18" s="58"/>
      <c r="G18" s="58"/>
      <c r="H18" s="58"/>
      <c r="I18" s="58"/>
      <c r="J18" s="60"/>
    </row>
  </sheetData>
  <mergeCells count="4">
    <mergeCell ref="C12:D12"/>
    <mergeCell ref="C13:D13"/>
    <mergeCell ref="C14:D14"/>
    <mergeCell ref="A16:A17"/>
  </mergeCells>
  <conditionalFormatting sqref="E2:G11">
    <cfRule type="cellIs" dxfId="2" priority="2" operator="greaterThan">
      <formula>10000</formula>
    </cfRule>
    <cfRule type="cellIs" dxfId="1" priority="3" operator="greaterThan">
      <formula>1000</formula>
    </cfRule>
  </conditionalFormatting>
  <conditionalFormatting sqref="J2:J11">
    <cfRule type="aboveAverage" dxfId="0" priority="1" aboveAverage="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Tema1.RefAbs</vt:lpstr>
      <vt:lpstr>Tema2. Max-Min</vt:lpstr>
      <vt:lpstr>Tema3. ForCon</vt:lpstr>
      <vt:lpstr>Tema4. Comisiones</vt:lpstr>
      <vt:lpstr>Comisiones Condicionales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Alumno</cp:lastModifiedBy>
  <dcterms:created xsi:type="dcterms:W3CDTF">2017-09-30T17:23:00Z</dcterms:created>
  <dcterms:modified xsi:type="dcterms:W3CDTF">2017-10-07T16:22:38Z</dcterms:modified>
</cp:coreProperties>
</file>